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<sst xmlns="http://schemas.openxmlformats.org/spreadsheetml/2006/main" count="123" uniqueCount="96">
  <si>
    <t>%</t>
  </si>
  <si>
    <t>Revenue</t>
  </si>
  <si>
    <t>Cost of sales</t>
  </si>
  <si>
    <t>Gross profit</t>
  </si>
  <si>
    <t>Operating expenses</t>
  </si>
  <si>
    <t>Advertising</t>
  </si>
  <si>
    <t>Income before tax</t>
  </si>
  <si>
    <t>Taxes</t>
  </si>
  <si>
    <t>Owner’s Distributions</t>
  </si>
  <si>
    <t>Total operating expenses</t>
  </si>
  <si>
    <t>Investor’s Distributions</t>
  </si>
  <si>
    <t xml:space="preserve">Depreciation </t>
  </si>
  <si>
    <t>Debt expense</t>
  </si>
  <si>
    <t>Depreciation</t>
  </si>
  <si>
    <t>INCOME STATEMENT</t>
  </si>
  <si>
    <t>Price</t>
  </si>
  <si>
    <t>Total</t>
  </si>
  <si>
    <t>Subtotal</t>
  </si>
  <si>
    <t>Equipment (new/update/repair)</t>
  </si>
  <si>
    <t>Revenue Calculations:</t>
  </si>
  <si>
    <t>Revenue (365 Days)</t>
  </si>
  <si>
    <t>Cost Calculation:</t>
  </si>
  <si>
    <t>Cost of sales (365 Days)</t>
  </si>
  <si>
    <t>Rental expenses (12 mo)</t>
  </si>
  <si>
    <t>Employee Description</t>
  </si>
  <si>
    <t>Nubmer of This Employee Type</t>
  </si>
  <si>
    <t xml:space="preserve">Health Care </t>
  </si>
  <si>
    <t>Health Care Notes</t>
  </si>
  <si>
    <t>Text</t>
  </si>
  <si>
    <t>Payroll Matching Taxes</t>
  </si>
  <si>
    <t xml:space="preserve">No Health Care </t>
  </si>
  <si>
    <t>Basic Health Care (worker only)</t>
  </si>
  <si>
    <t>Average Health Care (worker only)</t>
  </si>
  <si>
    <t>Family Health Care</t>
  </si>
  <si>
    <t>Payroll Total</t>
  </si>
  <si>
    <t xml:space="preserve">Medicare </t>
  </si>
  <si>
    <t xml:space="preserve">Unemployment Tax </t>
  </si>
  <si>
    <t xml:space="preserve">Social Security </t>
  </si>
  <si>
    <t>Employees' compenstation</t>
  </si>
  <si>
    <t>Estimated Years These Items Will Work</t>
  </si>
  <si>
    <t>Misc operating expenses*</t>
  </si>
  <si>
    <t>Utilities and Insurance</t>
  </si>
  <si>
    <t>*Details Below</t>
  </si>
  <si>
    <t>Average Annual Wage</t>
  </si>
  <si>
    <t>Total Amount Needed to Start</t>
  </si>
  <si>
    <t>Amount Requested</t>
  </si>
  <si>
    <t>Committed Funding ($ already)</t>
  </si>
  <si>
    <t>If loan, how many yrs to pay off:</t>
  </si>
  <si>
    <t>If investment, how much equity:</t>
  </si>
  <si>
    <t>Define below</t>
  </si>
  <si>
    <t>Misc annual operating expenses</t>
  </si>
  <si>
    <t>Equipment Total:</t>
  </si>
  <si>
    <t>Consider all start up/operating expenses.</t>
  </si>
  <si>
    <t>From Section 1 of Biz Plan</t>
  </si>
  <si>
    <t>See online.</t>
  </si>
  <si>
    <t>EMPLOYEES (chefs, waiters, etc)</t>
  </si>
  <si>
    <t>START UP FINANCING</t>
  </si>
  <si>
    <t>See notes below.</t>
  </si>
  <si>
    <t>If loan, type in the above number,and leave investment at 0%</t>
  </si>
  <si>
    <t>If investment, type in the percent of equity, and leave loan at 0%</t>
  </si>
  <si>
    <t>If loan, how much:</t>
  </si>
  <si>
    <t>Total Payroll Matching Taxes</t>
  </si>
  <si>
    <t>Average Inventory on Hand</t>
  </si>
  <si>
    <t>Insurance Notes (accidents, lawsuits)</t>
  </si>
  <si>
    <t>Limited Insurance</t>
  </si>
  <si>
    <t>Average Insurance</t>
  </si>
  <si>
    <t>Premium Insurance</t>
  </si>
  <si>
    <t>Low Bills</t>
  </si>
  <si>
    <t>Average Bills</t>
  </si>
  <si>
    <t>Utilities Notes (elec, water, waste)</t>
  </si>
  <si>
    <t>Extreme Bills</t>
  </si>
  <si>
    <t>Payroll Matching Taxes Notes (non-negotiable)</t>
  </si>
  <si>
    <t>Net Income / (loss)</t>
  </si>
  <si>
    <t>Operating profit / (loss)</t>
  </si>
  <si>
    <t xml:space="preserve">Ad Notes </t>
  </si>
  <si>
    <t>50000+</t>
  </si>
  <si>
    <t>Radio, Each Wk for 52wk:</t>
  </si>
  <si>
    <t>Local Newspaper, Each Wk for 52wk:</t>
  </si>
  <si>
    <t>National Newspaper, Each Wk for 52wk:</t>
  </si>
  <si>
    <t>Local TV, Each Wk for 52wk:</t>
  </si>
  <si>
    <t>Online Ads, Target Sites for a Year:</t>
  </si>
  <si>
    <t>Daily Revenue</t>
  </si>
  <si>
    <t>Daily Cost</t>
  </si>
  <si>
    <t>Average Cost</t>
  </si>
  <si>
    <t>Total Daily Revenue</t>
  </si>
  <si>
    <t>Total Daily Cost</t>
  </si>
  <si>
    <t>Average #  Transactions</t>
  </si>
  <si>
    <t>Average Transaction Price</t>
  </si>
  <si>
    <t>Services/Licenses (things you hire/contract)</t>
  </si>
  <si>
    <t>Interest</t>
  </si>
  <si>
    <t>Loan Calculation</t>
  </si>
  <si>
    <t>Monthly Payments</t>
  </si>
  <si>
    <t>Number of Years</t>
  </si>
  <si>
    <t>Months in a Year</t>
  </si>
  <si>
    <t>9% is the default rate.</t>
  </si>
  <si>
    <t>Loan 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</si>
</sst>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</numFmts>
  <fonts count="45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0" xfId="0" applyFont="1" applyFill="1" applyBorder="1" applyAlignment="1">
      <alignment vertical="top"/>
    </xf>
    <xf numFmtId="168" fontId="4" fillId="33" borderId="0" xfId="44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168" fontId="2" fillId="33" borderId="0" xfId="44" applyNumberFormat="1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 quotePrefix="1">
      <alignment horizontal="left" vertical="top"/>
    </xf>
    <xf numFmtId="168" fontId="5" fillId="33" borderId="0" xfId="44" applyNumberFormat="1" applyFont="1" applyFill="1" applyBorder="1" applyAlignment="1">
      <alignment horizontal="right" vertical="top"/>
    </xf>
    <xf numFmtId="168" fontId="3" fillId="33" borderId="0" xfId="44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6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6" fontId="3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/>
    </xf>
    <xf numFmtId="8" fontId="3" fillId="0" borderId="10" xfId="0" applyNumberFormat="1" applyFont="1" applyBorder="1" applyAlignment="1">
      <alignment/>
    </xf>
    <xf numFmtId="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8" fontId="2" fillId="0" borderId="0" xfId="0" applyNumberFormat="1" applyFont="1" applyAlignment="1">
      <alignment/>
    </xf>
    <xf numFmtId="168" fontId="2" fillId="33" borderId="0" xfId="44" applyNumberFormat="1" applyFont="1" applyFill="1" applyBorder="1" applyAlignment="1">
      <alignment horizontal="left" vertical="top"/>
    </xf>
    <xf numFmtId="168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9" fontId="1" fillId="34" borderId="11" xfId="0" applyNumberFormat="1" applyFont="1" applyFill="1" applyBorder="1" applyAlignment="1">
      <alignment horizontal="center"/>
    </xf>
    <xf numFmtId="9" fontId="2" fillId="0" borderId="11" xfId="0" applyNumberFormat="1" applyFont="1" applyBorder="1" applyAlignment="1">
      <alignment/>
    </xf>
    <xf numFmtId="9" fontId="3" fillId="0" borderId="11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3" fillId="34" borderId="11" xfId="0" applyNumberFormat="1" applyFont="1" applyFill="1" applyBorder="1" applyAlignment="1">
      <alignment/>
    </xf>
    <xf numFmtId="9" fontId="3" fillId="0" borderId="11" xfId="0" applyNumberFormat="1" applyFont="1" applyBorder="1" applyAlignment="1">
      <alignment/>
    </xf>
    <xf numFmtId="9" fontId="2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2" fillId="0" borderId="0" xfId="44" applyNumberFormat="1" applyFont="1" applyFill="1" applyBorder="1" applyAlignment="1">
      <alignment horizontal="right" vertical="top"/>
    </xf>
    <xf numFmtId="6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8" fontId="3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168" fontId="2" fillId="33" borderId="10" xfId="44" applyNumberFormat="1" applyFont="1" applyFill="1" applyBorder="1" applyAlignment="1">
      <alignment horizontal="right" vertical="top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43" fillId="33" borderId="0" xfId="44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/>
    </xf>
    <xf numFmtId="168" fontId="43" fillId="33" borderId="10" xfId="44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/>
    </xf>
    <xf numFmtId="168" fontId="5" fillId="33" borderId="10" xfId="44" applyNumberFormat="1" applyFont="1" applyFill="1" applyBorder="1" applyAlignment="1">
      <alignment horizontal="right" vertical="top"/>
    </xf>
    <xf numFmtId="168" fontId="3" fillId="33" borderId="10" xfId="44" applyNumberFormat="1" applyFont="1" applyFill="1" applyBorder="1" applyAlignment="1">
      <alignment horizontal="right" vertical="top"/>
    </xf>
    <xf numFmtId="9" fontId="2" fillId="0" borderId="10" xfId="0" applyNumberFormat="1" applyFont="1" applyFill="1" applyBorder="1" applyAlignment="1">
      <alignment horizontal="right"/>
    </xf>
    <xf numFmtId="168" fontId="2" fillId="33" borderId="10" xfId="44" applyNumberFormat="1" applyFont="1" applyFill="1" applyBorder="1" applyAlignment="1">
      <alignment horizontal="left" vertical="top"/>
    </xf>
    <xf numFmtId="9" fontId="2" fillId="0" borderId="10" xfId="0" applyNumberFormat="1" applyFont="1" applyBorder="1" applyAlignment="1">
      <alignment horizontal="right"/>
    </xf>
    <xf numFmtId="168" fontId="43" fillId="33" borderId="10" xfId="44" applyNumberFormat="1" applyFont="1" applyFill="1" applyBorder="1" applyAlignment="1">
      <alignment horizontal="left" vertical="top"/>
    </xf>
    <xf numFmtId="9" fontId="3" fillId="0" borderId="10" xfId="0" applyNumberFormat="1" applyFont="1" applyBorder="1" applyAlignment="1">
      <alignment horizontal="right"/>
    </xf>
    <xf numFmtId="168" fontId="3" fillId="33" borderId="10" xfId="44" applyNumberFormat="1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left"/>
    </xf>
    <xf numFmtId="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left"/>
    </xf>
    <xf numFmtId="0" fontId="44" fillId="0" borderId="10" xfId="0" applyFont="1" applyFill="1" applyBorder="1" applyAlignment="1">
      <alignment/>
    </xf>
    <xf numFmtId="9" fontId="3" fillId="0" borderId="0" xfId="0" applyNumberFormat="1" applyFont="1" applyAlignment="1">
      <alignment/>
    </xf>
    <xf numFmtId="6" fontId="2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left"/>
    </xf>
    <xf numFmtId="6" fontId="43" fillId="16" borderId="10" xfId="0" applyNumberFormat="1" applyFont="1" applyFill="1" applyBorder="1" applyAlignment="1">
      <alignment horizontal="right"/>
    </xf>
    <xf numFmtId="168" fontId="43" fillId="16" borderId="10" xfId="44" applyNumberFormat="1" applyFont="1" applyFill="1" applyBorder="1" applyAlignment="1">
      <alignment horizontal="right" vertical="top"/>
    </xf>
    <xf numFmtId="0" fontId="43" fillId="16" borderId="10" xfId="0" applyFont="1" applyFill="1" applyBorder="1" applyAlignment="1">
      <alignment horizontal="left"/>
    </xf>
    <xf numFmtId="9" fontId="3" fillId="16" borderId="10" xfId="0" applyNumberFormat="1" applyFont="1" applyFill="1" applyBorder="1" applyAlignment="1">
      <alignment horizontal="right"/>
    </xf>
    <xf numFmtId="168" fontId="43" fillId="16" borderId="10" xfId="44" applyNumberFormat="1" applyFont="1" applyFill="1" applyBorder="1" applyAlignment="1">
      <alignment horizontal="left" vertical="top"/>
    </xf>
    <xf numFmtId="9" fontId="2" fillId="16" borderId="10" xfId="0" applyNumberFormat="1" applyFont="1" applyFill="1" applyBorder="1" applyAlignment="1">
      <alignment horizontal="right"/>
    </xf>
    <xf numFmtId="9" fontId="43" fillId="16" borderId="10" xfId="0" applyNumberFormat="1" applyFont="1" applyFill="1" applyBorder="1" applyAlignment="1">
      <alignment horizontal="right"/>
    </xf>
    <xf numFmtId="0" fontId="43" fillId="16" borderId="10" xfId="0" applyFont="1" applyFill="1" applyBorder="1" applyAlignment="1">
      <alignment/>
    </xf>
    <xf numFmtId="0" fontId="43" fillId="16" borderId="0" xfId="0" applyFont="1" applyFill="1" applyAlignment="1">
      <alignment horizontal="left"/>
    </xf>
    <xf numFmtId="168" fontId="43" fillId="16" borderId="0" xfId="44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168" fontId="3" fillId="35" borderId="10" xfId="0" applyNumberFormat="1" applyFont="1" applyFill="1" applyBorder="1" applyAlignment="1">
      <alignment horizontal="right"/>
    </xf>
    <xf numFmtId="9" fontId="2" fillId="35" borderId="11" xfId="0" applyNumberFormat="1" applyFont="1" applyFill="1" applyBorder="1" applyAlignment="1">
      <alignment horizontal="right"/>
    </xf>
    <xf numFmtId="6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90" zoomScaleNormal="90" zoomScalePageLayoutView="0" workbookViewId="0" topLeftCell="D24">
      <selection activeCell="I56" sqref="I56:I57"/>
    </sheetView>
  </sheetViews>
  <sheetFormatPr defaultColWidth="9.140625" defaultRowHeight="12.75"/>
  <cols>
    <col min="1" max="1" width="25.421875" style="10" customWidth="1"/>
    <col min="2" max="2" width="16.140625" style="10" customWidth="1"/>
    <col min="3" max="3" width="16.140625" style="11" customWidth="1"/>
    <col min="4" max="4" width="16.140625" style="10" customWidth="1"/>
    <col min="5" max="5" width="32.7109375" style="11" customWidth="1"/>
    <col min="6" max="6" width="17.00390625" style="10" customWidth="1"/>
    <col min="7" max="7" width="29.140625" style="10" customWidth="1"/>
    <col min="8" max="8" width="11.28125" style="10" customWidth="1"/>
    <col min="9" max="9" width="25.00390625" style="10" customWidth="1"/>
    <col min="10" max="16384" width="9.140625" style="10" customWidth="1"/>
  </cols>
  <sheetData>
    <row r="1" ht="15.75">
      <c r="A1" s="9" t="s">
        <v>14</v>
      </c>
    </row>
    <row r="2" spans="1:9" ht="15.75">
      <c r="A2" s="12"/>
      <c r="B2" s="13">
        <v>2011</v>
      </c>
      <c r="C2" s="34" t="s">
        <v>0</v>
      </c>
      <c r="D2" s="41"/>
      <c r="E2" s="29" t="s">
        <v>19</v>
      </c>
      <c r="F2" s="28"/>
      <c r="G2" s="9" t="s">
        <v>21</v>
      </c>
      <c r="I2" s="9"/>
    </row>
    <row r="3" spans="1:8" ht="15">
      <c r="A3" s="14"/>
      <c r="B3" s="15"/>
      <c r="C3" s="35"/>
      <c r="D3" s="42"/>
      <c r="E3" s="28"/>
      <c r="F3" s="85"/>
      <c r="H3" s="85">
        <v>0</v>
      </c>
    </row>
    <row r="4" spans="1:10" ht="15.75">
      <c r="A4" s="16" t="s">
        <v>1</v>
      </c>
      <c r="B4" s="4">
        <f>F12</f>
        <v>0</v>
      </c>
      <c r="C4" s="36"/>
      <c r="D4" s="43"/>
      <c r="E4" s="28"/>
      <c r="F4" s="86"/>
      <c r="H4" s="86">
        <v>0</v>
      </c>
      <c r="J4" s="26"/>
    </row>
    <row r="5" spans="1:10" ht="15">
      <c r="A5" s="14" t="s">
        <v>2</v>
      </c>
      <c r="B5" s="17">
        <f>H12</f>
        <v>0</v>
      </c>
      <c r="C5" s="37" t="e">
        <f>B5/B4</f>
        <v>#DIV/0!</v>
      </c>
      <c r="D5" s="44"/>
      <c r="E5" s="30"/>
      <c r="F5" s="27"/>
      <c r="G5" s="30"/>
      <c r="H5" s="25">
        <f>H3*H4</f>
        <v>0</v>
      </c>
      <c r="I5" s="30"/>
      <c r="J5" s="25"/>
    </row>
    <row r="6" spans="1:8" ht="15.75">
      <c r="A6" s="18" t="s">
        <v>3</v>
      </c>
      <c r="B6" s="52">
        <f>B4-B5</f>
        <v>0</v>
      </c>
      <c r="C6" s="37" t="e">
        <f>B6/B4</f>
        <v>#DIV/0!</v>
      </c>
      <c r="D6" s="46"/>
      <c r="E6" s="28"/>
      <c r="F6" s="85"/>
      <c r="H6" s="85">
        <v>0</v>
      </c>
    </row>
    <row r="7" spans="1:10" ht="15.75">
      <c r="A7" s="20"/>
      <c r="B7" s="20"/>
      <c r="C7" s="38"/>
      <c r="D7" s="47"/>
      <c r="E7" s="28"/>
      <c r="F7" s="86"/>
      <c r="H7" s="86">
        <v>0</v>
      </c>
      <c r="J7" s="26"/>
    </row>
    <row r="8" spans="1:10" ht="15.75">
      <c r="A8" s="16" t="s">
        <v>4</v>
      </c>
      <c r="B8" s="16"/>
      <c r="C8" s="39"/>
      <c r="D8" s="47"/>
      <c r="E8" s="30" t="s">
        <v>81</v>
      </c>
      <c r="F8" s="27">
        <f>F6*F7</f>
        <v>0</v>
      </c>
      <c r="G8" s="30" t="s">
        <v>82</v>
      </c>
      <c r="H8" s="25">
        <f>H6*H7</f>
        <v>0</v>
      </c>
      <c r="I8" s="30"/>
      <c r="J8" s="25"/>
    </row>
    <row r="9" spans="1:8" ht="15">
      <c r="A9" s="14" t="s">
        <v>38</v>
      </c>
      <c r="B9" s="53">
        <f>F36</f>
        <v>0</v>
      </c>
      <c r="C9" s="37" t="e">
        <f>B9/B6</f>
        <v>#DIV/0!</v>
      </c>
      <c r="D9" s="44"/>
      <c r="E9" s="28" t="s">
        <v>86</v>
      </c>
      <c r="F9" s="85">
        <v>0</v>
      </c>
      <c r="G9" s="10" t="s">
        <v>62</v>
      </c>
      <c r="H9" s="85">
        <v>0</v>
      </c>
    </row>
    <row r="10" spans="1:10" ht="15">
      <c r="A10" s="14" t="s">
        <v>23</v>
      </c>
      <c r="B10" s="77">
        <v>0</v>
      </c>
      <c r="C10" s="37" t="e">
        <f>B10/B6</f>
        <v>#DIV/0!</v>
      </c>
      <c r="D10" s="75" t="s">
        <v>54</v>
      </c>
      <c r="E10" s="28" t="s">
        <v>87</v>
      </c>
      <c r="F10" s="86">
        <v>0</v>
      </c>
      <c r="G10" s="10" t="s">
        <v>83</v>
      </c>
      <c r="H10" s="86">
        <v>0</v>
      </c>
      <c r="J10" s="26"/>
    </row>
    <row r="11" spans="1:10" ht="15">
      <c r="A11" s="14" t="s">
        <v>41</v>
      </c>
      <c r="B11" s="77">
        <v>0</v>
      </c>
      <c r="C11" s="37" t="e">
        <f>B11/B6</f>
        <v>#DIV/0!</v>
      </c>
      <c r="D11" s="75" t="s">
        <v>54</v>
      </c>
      <c r="E11" s="31" t="s">
        <v>84</v>
      </c>
      <c r="F11" s="27">
        <f>F9*F10</f>
        <v>0</v>
      </c>
      <c r="G11" s="30" t="s">
        <v>85</v>
      </c>
      <c r="H11" s="25">
        <f>H9*H10</f>
        <v>0</v>
      </c>
      <c r="I11" s="30"/>
      <c r="J11" s="25"/>
    </row>
    <row r="12" spans="1:9" ht="15.75">
      <c r="A12" s="14" t="s">
        <v>5</v>
      </c>
      <c r="B12" s="77">
        <v>0</v>
      </c>
      <c r="C12" s="37" t="e">
        <f>B12/B6</f>
        <v>#DIV/0!</v>
      </c>
      <c r="D12" s="75" t="s">
        <v>54</v>
      </c>
      <c r="E12" s="32" t="s">
        <v>20</v>
      </c>
      <c r="F12" s="26">
        <f>(F5+F8+F11)*365</f>
        <v>0</v>
      </c>
      <c r="G12" s="9" t="s">
        <v>22</v>
      </c>
      <c r="H12" s="26">
        <f>(H5+H8+H11)*365</f>
        <v>0</v>
      </c>
      <c r="I12" s="9"/>
    </row>
    <row r="13" spans="1:8" ht="15.75">
      <c r="A13" s="14" t="s">
        <v>11</v>
      </c>
      <c r="B13" s="53">
        <f>D73</f>
        <v>0</v>
      </c>
      <c r="C13" s="37" t="e">
        <f>B13/B6</f>
        <v>#DIV/0!</v>
      </c>
      <c r="D13" s="44"/>
      <c r="E13" s="45"/>
      <c r="F13" s="9"/>
      <c r="G13" s="33"/>
      <c r="H13" s="28"/>
    </row>
    <row r="14" spans="1:8" ht="15.75">
      <c r="A14" s="14" t="s">
        <v>40</v>
      </c>
      <c r="B14" s="53">
        <f>D45</f>
        <v>0</v>
      </c>
      <c r="C14" s="37" t="e">
        <f>B14/B6</f>
        <v>#DIV/0!</v>
      </c>
      <c r="D14" s="75" t="s">
        <v>49</v>
      </c>
      <c r="E14" s="76" t="s">
        <v>55</v>
      </c>
      <c r="G14" s="28"/>
      <c r="H14" s="28"/>
    </row>
    <row r="15" spans="1:8" ht="15.75">
      <c r="A15" s="14" t="s">
        <v>9</v>
      </c>
      <c r="B15" s="19">
        <f>SUM(B9:B14)</f>
        <v>0</v>
      </c>
      <c r="C15" s="37" t="e">
        <f>B15/B6</f>
        <v>#DIV/0!</v>
      </c>
      <c r="D15" s="46"/>
      <c r="E15" s="60" t="s">
        <v>24</v>
      </c>
      <c r="F15" s="84" t="s">
        <v>28</v>
      </c>
      <c r="G15" s="28"/>
      <c r="H15" s="28"/>
    </row>
    <row r="16" spans="1:8" ht="15.75">
      <c r="A16" s="18" t="s">
        <v>73</v>
      </c>
      <c r="B16" s="52">
        <f>SUM(B6-B15)</f>
        <v>0</v>
      </c>
      <c r="C16" s="37" t="e">
        <f>B16/B6</f>
        <v>#DIV/0!</v>
      </c>
      <c r="D16" s="46"/>
      <c r="E16" s="60" t="s">
        <v>25</v>
      </c>
      <c r="F16" s="84">
        <v>0</v>
      </c>
      <c r="G16" s="28"/>
      <c r="H16" s="28"/>
    </row>
    <row r="17" spans="1:8" ht="15">
      <c r="A17" s="12"/>
      <c r="B17" s="12"/>
      <c r="C17" s="40"/>
      <c r="D17" s="48"/>
      <c r="E17" s="60" t="s">
        <v>43</v>
      </c>
      <c r="F17" s="81">
        <v>0</v>
      </c>
      <c r="G17" s="28"/>
      <c r="H17" s="28"/>
    </row>
    <row r="18" spans="1:8" ht="15">
      <c r="A18" s="14" t="s">
        <v>12</v>
      </c>
      <c r="B18" s="87">
        <f>H54*12</f>
        <v>0</v>
      </c>
      <c r="C18" s="37" t="e">
        <f>B18/B16</f>
        <v>#DIV/0!</v>
      </c>
      <c r="D18" s="44"/>
      <c r="E18" s="60" t="s">
        <v>29</v>
      </c>
      <c r="F18" s="62">
        <v>0.085</v>
      </c>
      <c r="G18" s="28"/>
      <c r="H18" s="28"/>
    </row>
    <row r="19" spans="1:8" ht="15.75">
      <c r="A19" s="18" t="s">
        <v>6</v>
      </c>
      <c r="B19" s="52">
        <f>B16-B18</f>
        <v>0</v>
      </c>
      <c r="C19" s="37" t="e">
        <f>B19/B16</f>
        <v>#DIV/0!</v>
      </c>
      <c r="D19" s="46"/>
      <c r="E19" s="60" t="s">
        <v>26</v>
      </c>
      <c r="F19" s="81">
        <v>0</v>
      </c>
      <c r="G19" s="10" t="s">
        <v>57</v>
      </c>
      <c r="H19" s="28"/>
    </row>
    <row r="20" spans="1:8" ht="15">
      <c r="A20" s="12"/>
      <c r="B20" s="12"/>
      <c r="C20" s="40"/>
      <c r="D20" s="48"/>
      <c r="E20" s="60" t="s">
        <v>17</v>
      </c>
      <c r="F20" s="61">
        <f>(F16*F17)+(F16*F17)*F18+F16*F19</f>
        <v>0</v>
      </c>
      <c r="G20" s="28"/>
      <c r="H20" s="28"/>
    </row>
    <row r="21" spans="1:8" ht="15.75">
      <c r="A21" s="18" t="s">
        <v>7</v>
      </c>
      <c r="B21" s="19">
        <f>B19*C21</f>
        <v>0</v>
      </c>
      <c r="C21" s="37">
        <v>0.3</v>
      </c>
      <c r="D21" s="46"/>
      <c r="E21" s="45"/>
      <c r="G21" s="28"/>
      <c r="H21" s="28"/>
    </row>
    <row r="22" spans="1:8" ht="15">
      <c r="A22" s="12"/>
      <c r="B22" s="12"/>
      <c r="C22" s="40"/>
      <c r="D22" s="48"/>
      <c r="E22" s="60" t="s">
        <v>24</v>
      </c>
      <c r="F22" s="84" t="s">
        <v>28</v>
      </c>
      <c r="G22" s="28"/>
      <c r="H22" s="28"/>
    </row>
    <row r="23" spans="1:6" ht="15.75">
      <c r="A23" s="88" t="s">
        <v>72</v>
      </c>
      <c r="B23" s="89">
        <f>B19-B21</f>
        <v>0</v>
      </c>
      <c r="C23" s="90"/>
      <c r="D23" s="46"/>
      <c r="E23" s="60" t="s">
        <v>25</v>
      </c>
      <c r="F23" s="84">
        <v>0</v>
      </c>
    </row>
    <row r="24" spans="1:6" ht="15.75">
      <c r="A24" s="16" t="s">
        <v>10</v>
      </c>
      <c r="B24" s="21">
        <f>B23*C24</f>
        <v>0</v>
      </c>
      <c r="C24" s="37">
        <f>F44</f>
        <v>0</v>
      </c>
      <c r="D24" s="49"/>
      <c r="E24" s="60" t="s">
        <v>43</v>
      </c>
      <c r="F24" s="81">
        <v>0</v>
      </c>
    </row>
    <row r="25" spans="1:6" ht="15.75">
      <c r="A25" s="16" t="s">
        <v>8</v>
      </c>
      <c r="B25" s="22">
        <f>B23*C25</f>
        <v>0</v>
      </c>
      <c r="C25" s="37">
        <f>1-C24</f>
        <v>1</v>
      </c>
      <c r="D25" s="50"/>
      <c r="E25" s="60" t="s">
        <v>29</v>
      </c>
      <c r="F25" s="62">
        <v>0.085</v>
      </c>
    </row>
    <row r="26" spans="1:7" ht="15">
      <c r="A26" s="10" t="s">
        <v>42</v>
      </c>
      <c r="E26" s="60" t="s">
        <v>26</v>
      </c>
      <c r="F26" s="81">
        <v>0</v>
      </c>
      <c r="G26" s="10" t="s">
        <v>57</v>
      </c>
    </row>
    <row r="27" spans="5:6" ht="15">
      <c r="E27" s="60" t="s">
        <v>17</v>
      </c>
      <c r="F27" s="61">
        <f>(F23*F24)+(F23*F24)*F25+F23*F26</f>
        <v>0</v>
      </c>
    </row>
    <row r="28" spans="1:5" ht="20.25">
      <c r="A28" s="9" t="s">
        <v>50</v>
      </c>
      <c r="C28" s="2" t="s">
        <v>15</v>
      </c>
      <c r="D28" s="2" t="s">
        <v>16</v>
      </c>
      <c r="E28" s="45"/>
    </row>
    <row r="29" spans="1:6" ht="15.75">
      <c r="A29" s="73" t="s">
        <v>28</v>
      </c>
      <c r="B29" s="56"/>
      <c r="C29" s="78">
        <v>0</v>
      </c>
      <c r="E29" s="60" t="s">
        <v>24</v>
      </c>
      <c r="F29" s="84" t="s">
        <v>28</v>
      </c>
    </row>
    <row r="30" spans="1:6" ht="15">
      <c r="A30" s="23"/>
      <c r="B30" s="56"/>
      <c r="C30" s="78">
        <v>0</v>
      </c>
      <c r="E30" s="60" t="s">
        <v>25</v>
      </c>
      <c r="F30" s="84">
        <v>0</v>
      </c>
    </row>
    <row r="31" spans="1:6" ht="15">
      <c r="A31" s="23"/>
      <c r="B31" s="56"/>
      <c r="C31" s="78">
        <v>0</v>
      </c>
      <c r="E31" s="60" t="s">
        <v>43</v>
      </c>
      <c r="F31" s="81">
        <v>0</v>
      </c>
    </row>
    <row r="32" spans="1:6" ht="15">
      <c r="A32" s="23"/>
      <c r="B32" s="56"/>
      <c r="C32" s="78">
        <v>0</v>
      </c>
      <c r="E32" s="60" t="s">
        <v>29</v>
      </c>
      <c r="F32" s="62">
        <v>0.085</v>
      </c>
    </row>
    <row r="33" spans="1:7" ht="15">
      <c r="A33" s="24"/>
      <c r="B33" s="56"/>
      <c r="C33" s="78">
        <v>0</v>
      </c>
      <c r="E33" s="60" t="s">
        <v>26</v>
      </c>
      <c r="F33" s="81">
        <v>0</v>
      </c>
      <c r="G33" s="10" t="s">
        <v>57</v>
      </c>
    </row>
    <row r="34" spans="1:6" ht="15">
      <c r="A34" s="23"/>
      <c r="B34" s="14"/>
      <c r="C34" s="78">
        <v>0</v>
      </c>
      <c r="E34" s="60" t="s">
        <v>17</v>
      </c>
      <c r="F34" s="61">
        <f>(F30*F31)+(F30*F31)*F32+F30*F33</f>
        <v>0</v>
      </c>
    </row>
    <row r="35" spans="1:3" ht="15">
      <c r="A35" s="23"/>
      <c r="B35" s="51"/>
      <c r="C35" s="78">
        <v>0</v>
      </c>
    </row>
    <row r="36" spans="1:6" ht="15.75">
      <c r="A36" s="23"/>
      <c r="B36" s="14"/>
      <c r="C36" s="78">
        <v>0</v>
      </c>
      <c r="E36" s="64" t="s">
        <v>34</v>
      </c>
      <c r="F36" s="65">
        <f>F20+F27+F34</f>
        <v>0</v>
      </c>
    </row>
    <row r="37" spans="1:3" ht="15">
      <c r="A37" s="24"/>
      <c r="B37" s="14"/>
      <c r="C37" s="78">
        <v>0</v>
      </c>
    </row>
    <row r="38" spans="1:9" ht="15.75">
      <c r="A38" s="14"/>
      <c r="B38" s="14"/>
      <c r="C38" s="78">
        <v>0</v>
      </c>
      <c r="E38" s="64" t="s">
        <v>56</v>
      </c>
      <c r="F38" s="63"/>
      <c r="I38" s="10" t="s">
        <v>51</v>
      </c>
    </row>
    <row r="39" spans="1:9" ht="15.75">
      <c r="A39" s="18"/>
      <c r="B39" s="14"/>
      <c r="C39" s="78">
        <v>0</v>
      </c>
      <c r="E39" s="80" t="s">
        <v>44</v>
      </c>
      <c r="F39" s="81">
        <v>0</v>
      </c>
      <c r="G39" s="10" t="s">
        <v>52</v>
      </c>
      <c r="I39" s="25">
        <f>D71</f>
        <v>0</v>
      </c>
    </row>
    <row r="40" spans="1:7" ht="15">
      <c r="A40" s="14"/>
      <c r="B40" s="14"/>
      <c r="C40" s="78">
        <v>0</v>
      </c>
      <c r="E40" s="62" t="s">
        <v>46</v>
      </c>
      <c r="F40" s="81">
        <v>0</v>
      </c>
      <c r="G40" s="10" t="s">
        <v>53</v>
      </c>
    </row>
    <row r="41" spans="1:6" ht="15.75">
      <c r="A41" s="16"/>
      <c r="B41" s="14"/>
      <c r="C41" s="78">
        <v>0</v>
      </c>
      <c r="E41" s="62" t="s">
        <v>45</v>
      </c>
      <c r="F41" s="61">
        <f>F39-F40</f>
        <v>0</v>
      </c>
    </row>
    <row r="42" spans="1:7" ht="15">
      <c r="A42" s="14"/>
      <c r="B42" s="51"/>
      <c r="C42" s="78">
        <v>0</v>
      </c>
      <c r="E42" s="82" t="s">
        <v>60</v>
      </c>
      <c r="F42" s="81">
        <v>0</v>
      </c>
      <c r="G42" s="10" t="s">
        <v>58</v>
      </c>
    </row>
    <row r="43" spans="1:6" ht="15">
      <c r="A43" s="14"/>
      <c r="B43" s="51"/>
      <c r="C43" s="78">
        <v>0</v>
      </c>
      <c r="E43" s="62" t="s">
        <v>47</v>
      </c>
      <c r="F43" s="84">
        <v>10</v>
      </c>
    </row>
    <row r="44" spans="1:7" ht="15">
      <c r="A44" s="14"/>
      <c r="B44" s="51"/>
      <c r="C44" s="78">
        <v>0</v>
      </c>
      <c r="E44" s="82" t="s">
        <v>48</v>
      </c>
      <c r="F44" s="83">
        <v>0</v>
      </c>
      <c r="G44" s="10" t="s">
        <v>59</v>
      </c>
    </row>
    <row r="45" spans="1:6" ht="15.75">
      <c r="A45" s="16" t="s">
        <v>16</v>
      </c>
      <c r="B45" s="51"/>
      <c r="C45" s="69"/>
      <c r="D45" s="51">
        <f>SUM(C29:C44)</f>
        <v>0</v>
      </c>
      <c r="E45" s="28"/>
      <c r="F45" s="11"/>
    </row>
    <row r="46" spans="1:6" ht="15">
      <c r="A46" s="18"/>
      <c r="B46" s="14"/>
      <c r="C46" s="69"/>
      <c r="E46" s="28"/>
      <c r="F46" s="11"/>
    </row>
    <row r="47" spans="6:7" ht="15">
      <c r="F47" s="11"/>
      <c r="G47" s="11"/>
    </row>
    <row r="48" spans="1:5" ht="20.25">
      <c r="A48" s="3" t="s">
        <v>18</v>
      </c>
      <c r="B48" s="1"/>
      <c r="C48" s="2" t="s">
        <v>15</v>
      </c>
      <c r="D48" s="2" t="s">
        <v>16</v>
      </c>
      <c r="E48" s="4"/>
    </row>
    <row r="49" spans="1:7" ht="15.75">
      <c r="A49" s="55"/>
      <c r="B49" s="55"/>
      <c r="C49" s="78">
        <v>0</v>
      </c>
      <c r="D49" s="4"/>
      <c r="E49" s="74" t="s">
        <v>27</v>
      </c>
      <c r="G49" s="9" t="s">
        <v>90</v>
      </c>
    </row>
    <row r="50" spans="1:9" ht="15">
      <c r="A50" s="55"/>
      <c r="B50" s="55"/>
      <c r="C50" s="78">
        <v>0</v>
      </c>
      <c r="D50" s="4"/>
      <c r="E50" s="11" t="s">
        <v>30</v>
      </c>
      <c r="F50" s="26">
        <v>0</v>
      </c>
      <c r="G50" s="95" t="s">
        <v>95</v>
      </c>
      <c r="H50" s="93">
        <f>F41</f>
        <v>0</v>
      </c>
      <c r="I50"/>
    </row>
    <row r="51" spans="1:9" ht="15">
      <c r="A51" s="55"/>
      <c r="B51" s="55"/>
      <c r="C51" s="78">
        <v>0</v>
      </c>
      <c r="D51" s="4"/>
      <c r="E51" s="11" t="s">
        <v>31</v>
      </c>
      <c r="F51" s="26">
        <v>3000</v>
      </c>
      <c r="G51" s="95" t="s">
        <v>92</v>
      </c>
      <c r="H51">
        <f>F43</f>
        <v>10</v>
      </c>
      <c r="I51"/>
    </row>
    <row r="52" spans="1:9" ht="15">
      <c r="A52" s="55"/>
      <c r="B52" s="55"/>
      <c r="C52" s="78">
        <v>0</v>
      </c>
      <c r="D52" s="4"/>
      <c r="E52" s="11" t="s">
        <v>32</v>
      </c>
      <c r="F52" s="26">
        <v>6000</v>
      </c>
      <c r="G52" s="95" t="s">
        <v>93</v>
      </c>
      <c r="H52">
        <v>12</v>
      </c>
      <c r="I52"/>
    </row>
    <row r="53" spans="1:10" ht="15">
      <c r="A53" s="55"/>
      <c r="B53" s="55"/>
      <c r="C53" s="78">
        <v>0</v>
      </c>
      <c r="D53" s="4"/>
      <c r="E53" s="11" t="s">
        <v>33</v>
      </c>
      <c r="F53" s="26">
        <v>12000</v>
      </c>
      <c r="G53" t="s">
        <v>89</v>
      </c>
      <c r="H53">
        <v>9</v>
      </c>
      <c r="I53" s="94">
        <f>(0.01*H53)/12</f>
        <v>0.0075</v>
      </c>
      <c r="J53" s="10" t="s">
        <v>94</v>
      </c>
    </row>
    <row r="54" spans="1:9" ht="15.75">
      <c r="A54" s="55"/>
      <c r="B54" s="55"/>
      <c r="C54" s="78">
        <v>0</v>
      </c>
      <c r="D54" s="4"/>
      <c r="E54" s="76" t="s">
        <v>71</v>
      </c>
      <c r="G54" s="95" t="s">
        <v>91</v>
      </c>
      <c r="H54"/>
      <c r="I54" s="94">
        <f>-PMT(I53,H51,H50,0,0)</f>
        <v>0</v>
      </c>
    </row>
    <row r="55" spans="1:9" ht="15">
      <c r="A55" s="55"/>
      <c r="B55" s="55"/>
      <c r="C55" s="78">
        <v>0</v>
      </c>
      <c r="D55" s="4"/>
      <c r="E55" s="28" t="s">
        <v>35</v>
      </c>
      <c r="F55" s="11">
        <v>0.02</v>
      </c>
      <c r="G55"/>
      <c r="H55"/>
      <c r="I55" s="94"/>
    </row>
    <row r="56" spans="1:6" ht="15">
      <c r="A56" s="55"/>
      <c r="B56" s="55"/>
      <c r="C56" s="78">
        <v>0</v>
      </c>
      <c r="D56" s="4"/>
      <c r="E56" s="28" t="s">
        <v>36</v>
      </c>
      <c r="F56" s="11">
        <v>0.01</v>
      </c>
    </row>
    <row r="57" spans="1:6" ht="15">
      <c r="A57" s="55"/>
      <c r="B57" s="55"/>
      <c r="C57" s="78">
        <v>0</v>
      </c>
      <c r="D57" s="4"/>
      <c r="E57" s="28" t="s">
        <v>37</v>
      </c>
      <c r="F57" s="11">
        <v>0.06</v>
      </c>
    </row>
    <row r="58" spans="1:6" ht="15">
      <c r="A58" s="1" t="s">
        <v>17</v>
      </c>
      <c r="B58" s="1"/>
      <c r="C58" s="4"/>
      <c r="D58" s="51">
        <f>SUM(C49:C57)</f>
        <v>0</v>
      </c>
      <c r="E58" s="11" t="s">
        <v>61</v>
      </c>
      <c r="F58" s="11">
        <v>0.09</v>
      </c>
    </row>
    <row r="59" spans="1:5" ht="15.75">
      <c r="A59" s="1"/>
      <c r="B59" s="1"/>
      <c r="C59" s="4"/>
      <c r="D59" s="4"/>
      <c r="E59" s="76" t="s">
        <v>63</v>
      </c>
    </row>
    <row r="60" spans="1:6" ht="15.75">
      <c r="A60" s="3" t="s">
        <v>88</v>
      </c>
      <c r="B60" s="1"/>
      <c r="C60" s="4"/>
      <c r="D60" s="4"/>
      <c r="E60" s="28" t="s">
        <v>64</v>
      </c>
      <c r="F60" s="26">
        <v>2000</v>
      </c>
    </row>
    <row r="61" spans="1:6" ht="15">
      <c r="A61" s="55"/>
      <c r="B61" s="55"/>
      <c r="C61" s="78">
        <v>0</v>
      </c>
      <c r="D61" s="4"/>
      <c r="E61" s="28" t="s">
        <v>65</v>
      </c>
      <c r="F61" s="26">
        <v>10000</v>
      </c>
    </row>
    <row r="62" spans="1:6" ht="15">
      <c r="A62" s="55"/>
      <c r="B62" s="55"/>
      <c r="C62" s="78">
        <v>0</v>
      </c>
      <c r="D62" s="4"/>
      <c r="E62" s="28" t="s">
        <v>66</v>
      </c>
      <c r="F62" s="26" t="s">
        <v>75</v>
      </c>
    </row>
    <row r="63" spans="1:6" ht="15.75">
      <c r="A63" s="55"/>
      <c r="B63" s="55"/>
      <c r="C63" s="78">
        <v>0</v>
      </c>
      <c r="D63" s="4"/>
      <c r="E63" s="76" t="s">
        <v>69</v>
      </c>
      <c r="F63" s="11"/>
    </row>
    <row r="64" spans="1:6" ht="15">
      <c r="A64" s="55"/>
      <c r="B64" s="55"/>
      <c r="C64" s="78">
        <v>0</v>
      </c>
      <c r="D64" s="4"/>
      <c r="E64" s="28" t="s">
        <v>67</v>
      </c>
      <c r="F64" s="26">
        <v>2000</v>
      </c>
    </row>
    <row r="65" spans="1:6" ht="15">
      <c r="A65" s="55"/>
      <c r="B65" s="55"/>
      <c r="C65" s="78">
        <v>0</v>
      </c>
      <c r="D65" s="4"/>
      <c r="E65" s="28" t="s">
        <v>68</v>
      </c>
      <c r="F65" s="26">
        <v>10000</v>
      </c>
    </row>
    <row r="66" spans="1:6" ht="15">
      <c r="A66" s="55"/>
      <c r="B66" s="55"/>
      <c r="C66" s="78">
        <v>0</v>
      </c>
      <c r="D66" s="4"/>
      <c r="E66" s="28" t="s">
        <v>70</v>
      </c>
      <c r="F66" s="26" t="s">
        <v>75</v>
      </c>
    </row>
    <row r="67" spans="1:5" ht="15.75">
      <c r="A67" s="57"/>
      <c r="B67" s="55"/>
      <c r="C67" s="78">
        <v>0</v>
      </c>
      <c r="D67" s="4"/>
      <c r="E67" s="76" t="s">
        <v>74</v>
      </c>
    </row>
    <row r="68" spans="1:6" ht="15">
      <c r="A68" s="55"/>
      <c r="B68" s="55"/>
      <c r="C68" s="78">
        <v>0</v>
      </c>
      <c r="D68" s="4"/>
      <c r="E68" s="92" t="s">
        <v>80</v>
      </c>
      <c r="F68" s="91">
        <v>30000</v>
      </c>
    </row>
    <row r="69" spans="1:6" ht="17.25">
      <c r="A69" s="1" t="s">
        <v>17</v>
      </c>
      <c r="B69" s="1"/>
      <c r="C69" s="54"/>
      <c r="D69" s="58">
        <f>SUM(C61:C68)</f>
        <v>0</v>
      </c>
      <c r="E69" s="92" t="s">
        <v>77</v>
      </c>
      <c r="F69" s="91">
        <v>30000</v>
      </c>
    </row>
    <row r="70" spans="1:6" ht="15">
      <c r="A70" s="5"/>
      <c r="B70" s="1"/>
      <c r="C70" s="4"/>
      <c r="D70" s="4"/>
      <c r="E70" s="92" t="s">
        <v>78</v>
      </c>
      <c r="F70" s="91">
        <v>300000</v>
      </c>
    </row>
    <row r="71" spans="1:6" ht="15.75">
      <c r="A71" s="3" t="s">
        <v>16</v>
      </c>
      <c r="B71" s="1"/>
      <c r="C71" s="8"/>
      <c r="D71" s="59">
        <f>D58+D69</f>
        <v>0</v>
      </c>
      <c r="E71" s="92" t="s">
        <v>76</v>
      </c>
      <c r="F71" s="91">
        <v>50000</v>
      </c>
    </row>
    <row r="72" spans="1:6" ht="15.75">
      <c r="A72" s="9" t="s">
        <v>39</v>
      </c>
      <c r="C72" s="10"/>
      <c r="D72" s="79">
        <v>10</v>
      </c>
      <c r="E72" s="92" t="s">
        <v>79</v>
      </c>
      <c r="F72" s="91">
        <v>3000000</v>
      </c>
    </row>
    <row r="73" spans="1:6" ht="15.75">
      <c r="A73" s="9" t="s">
        <v>13</v>
      </c>
      <c r="C73" s="10"/>
      <c r="D73" s="68">
        <f>D71/D72</f>
        <v>0</v>
      </c>
      <c r="E73" s="92" t="s">
        <v>79</v>
      </c>
      <c r="F73" s="91">
        <v>30000000</v>
      </c>
    </row>
    <row r="74" spans="1:5" ht="15">
      <c r="A74" s="1"/>
      <c r="B74" s="1"/>
      <c r="C74" s="1"/>
      <c r="D74" s="4"/>
      <c r="E74" s="4"/>
    </row>
    <row r="75" spans="1:5" ht="15.75">
      <c r="A75" s="70"/>
      <c r="B75" s="71"/>
      <c r="C75" s="71"/>
      <c r="D75" s="72"/>
      <c r="E75" s="66"/>
    </row>
    <row r="76" spans="1:5" ht="15">
      <c r="A76" s="1"/>
      <c r="B76" s="1"/>
      <c r="C76" s="1"/>
      <c r="D76" s="4"/>
      <c r="E76" s="4"/>
    </row>
    <row r="77" spans="1:5" ht="15">
      <c r="A77" s="5"/>
      <c r="B77" s="1"/>
      <c r="C77" s="1"/>
      <c r="D77" s="4"/>
      <c r="E77" s="4"/>
    </row>
    <row r="78" spans="1:5" ht="15">
      <c r="A78" s="1"/>
      <c r="B78" s="1"/>
      <c r="C78" s="1"/>
      <c r="D78" s="4"/>
      <c r="E78" s="4"/>
    </row>
    <row r="79" spans="1:5" ht="17.25">
      <c r="A79" s="6"/>
      <c r="B79" s="1"/>
      <c r="C79" s="1"/>
      <c r="D79" s="4"/>
      <c r="E79" s="7"/>
    </row>
    <row r="80" spans="1:5" ht="15">
      <c r="A80" s="5"/>
      <c r="B80" s="1"/>
      <c r="C80" s="1"/>
      <c r="D80" s="4"/>
      <c r="E80" s="4"/>
    </row>
    <row r="81" spans="1:5" ht="15.75">
      <c r="A81" s="3"/>
      <c r="B81" s="1"/>
      <c r="C81" s="1"/>
      <c r="D81" s="8"/>
      <c r="E81" s="8"/>
    </row>
    <row r="82" ht="15">
      <c r="E82" s="67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ckchiang</dc:creator>
  <cp:keywords/>
  <dc:description/>
  <cp:lastModifiedBy>Hiro</cp:lastModifiedBy>
  <dcterms:created xsi:type="dcterms:W3CDTF">2005-08-17T02:44:56Z</dcterms:created>
  <dcterms:modified xsi:type="dcterms:W3CDTF">2011-04-04T22:28:09Z</dcterms:modified>
  <cp:category/>
  <cp:version/>
  <cp:contentType/>
  <cp:contentStatus/>
</cp:coreProperties>
</file>